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法人税地方税シミュレーション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14">
    <font>
      <name val="Calibri"/>
      <family val="2"/>
      <color theme="1"/>
      <sz val="11"/>
      <scheme val="minor"/>
    </font>
    <font>
      <name val="Yu Gothic"/>
      <b val="1"/>
      <color rgb="00FFFFFF"/>
      <sz val="16"/>
    </font>
    <font>
      <name val="Yu Gothic"/>
      <color rgb="00555555"/>
      <sz val="9"/>
    </font>
    <font>
      <name val="Yu Gothic"/>
      <b val="1"/>
      <color rgb="00FFFFFF"/>
      <sz val="11"/>
    </font>
    <font>
      <name val="Yu Gothic"/>
      <sz val="10"/>
    </font>
    <font>
      <name val="Yu Gothic"/>
      <b val="1"/>
      <color rgb="001E3A5F"/>
      <sz val="10"/>
    </font>
    <font>
      <name val="Yu Gothic"/>
      <b val="1"/>
      <sz val="10"/>
    </font>
    <font>
      <name val="Yu Gothic"/>
      <b val="1"/>
      <color rgb="00FFFFFF"/>
      <sz val="10"/>
    </font>
    <font>
      <name val="Yu Gothic"/>
      <b val="1"/>
      <sz val="11"/>
    </font>
    <font>
      <name val="Yu Gothic"/>
      <b val="1"/>
      <color rgb="00FFFFFF"/>
      <sz val="13"/>
    </font>
    <font>
      <name val="Yu Gothic"/>
      <color rgb="00FFFFFF"/>
      <sz val="10"/>
    </font>
    <font>
      <name val="Yu Gothic"/>
      <b val="1"/>
      <color rgb="00FFFFFF"/>
      <sz val="14"/>
    </font>
    <font>
      <name val="Yu Gothic"/>
      <b val="1"/>
      <color rgb="008C5F0B"/>
      <sz val="10"/>
    </font>
    <font>
      <name val="Yu Gothic"/>
      <color rgb="006D5820"/>
      <sz val="9"/>
    </font>
  </fonts>
  <fills count="10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2A5580"/>
        <bgColor rgb="002A5580"/>
      </patternFill>
    </fill>
    <fill>
      <patternFill patternType="solid">
        <fgColor rgb="00FFF8DC"/>
        <bgColor rgb="00FFF8DC"/>
      </patternFill>
    </fill>
    <fill>
      <patternFill patternType="solid">
        <fgColor rgb="00F0F5FA"/>
        <bgColor rgb="00F0F5FA"/>
      </patternFill>
    </fill>
    <fill>
      <patternFill patternType="solid">
        <fgColor rgb="00E8F4FF"/>
        <bgColor rgb="00E8F4FF"/>
      </patternFill>
    </fill>
    <fill>
      <patternFill patternType="solid">
        <fgColor rgb="00455870"/>
        <bgColor rgb="00455870"/>
      </patternFill>
    </fill>
    <fill>
      <patternFill patternType="solid">
        <fgColor rgb="00C0392B"/>
        <bgColor rgb="00C0392B"/>
      </patternFill>
    </fill>
    <fill>
      <patternFill patternType="solid">
        <fgColor rgb="00FFF8E0"/>
        <bgColor rgb="00FFF8E0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 indent="1"/>
    </xf>
    <xf numFmtId="3" fontId="0" fillId="4" borderId="1" applyAlignment="1" pivotButton="0" quotePrefix="0" xfId="0">
      <alignment horizontal="right" vertical="center"/>
    </xf>
    <xf numFmtId="0" fontId="5" fillId="5" borderId="0" applyAlignment="1" pivotButton="0" quotePrefix="0" xfId="0">
      <alignment horizontal="left" vertical="center" indent="1"/>
    </xf>
    <xf numFmtId="3" fontId="0" fillId="6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3" fontId="6" fillId="5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center" vertical="center"/>
    </xf>
    <xf numFmtId="0" fontId="0" fillId="0" borderId="1" pivotButton="0" quotePrefix="0" xfId="0"/>
    <xf numFmtId="0" fontId="8" fillId="0" borderId="1" applyAlignment="1" pivotButton="0" quotePrefix="0" xfId="0">
      <alignment horizontal="left" vertical="center" indent="1"/>
    </xf>
    <xf numFmtId="3" fontId="8" fillId="0" borderId="1" applyAlignment="1" pivotButton="0" quotePrefix="0" xfId="0">
      <alignment horizontal="right" vertical="center"/>
    </xf>
    <xf numFmtId="0" fontId="9" fillId="8" borderId="1" applyAlignment="1" pivotButton="0" quotePrefix="0" xfId="0">
      <alignment horizontal="left" vertical="center" indent="1"/>
    </xf>
    <xf numFmtId="0" fontId="10" fillId="8" borderId="1" applyAlignment="1" pivotButton="0" quotePrefix="0" xfId="0">
      <alignment horizontal="right" vertical="center"/>
    </xf>
    <xf numFmtId="164" fontId="11" fillId="8" borderId="1" applyAlignment="1" pivotButton="0" quotePrefix="0" xfId="0">
      <alignment horizontal="right" vertical="center"/>
    </xf>
    <xf numFmtId="0" fontId="12" fillId="9" borderId="0" pivotButton="0" quotePrefix="0" xfId="0"/>
    <xf numFmtId="0" fontId="13" fillId="9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51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 ht="28" customHeight="1">
      <c r="A1" s="1" t="inlineStr">
        <is>
          <t>法人税・地方税 簡易シミュレーション（繰越欠損金対応版）</t>
        </is>
      </c>
    </row>
    <row r="2">
      <c r="A2" s="2" t="inlineStr">
        <is>
          <t>林税理士社労士事務所（茨城県土浦市・つくば市・牛久市）</t>
        </is>
      </c>
    </row>
    <row r="4">
      <c r="A4" s="3" t="inlineStr">
        <is>
          <t>📝 入力項目（黄色セルに数値を入力）</t>
        </is>
      </c>
    </row>
    <row r="5">
      <c r="A5" s="4" t="inlineStr">
        <is>
          <t>資本金等の額（円）</t>
        </is>
      </c>
      <c r="B5" s="5" t="n">
        <v>10000000</v>
      </c>
    </row>
    <row r="6">
      <c r="A6" s="4" t="inlineStr">
        <is>
          <t>従業員数（人）</t>
        </is>
      </c>
      <c r="B6" s="5" t="n">
        <v>10</v>
      </c>
    </row>
    <row r="7">
      <c r="A7" s="4" t="inlineStr">
        <is>
          <t>事業年度の月数</t>
        </is>
      </c>
      <c r="B7" s="5" t="n">
        <v>12</v>
      </c>
    </row>
    <row r="8">
      <c r="A8" s="4" t="inlineStr">
        <is>
          <t>中小法人軽減税率適用（1=する、0=しない）</t>
        </is>
      </c>
      <c r="B8" s="5" t="n">
        <v>1</v>
      </c>
    </row>
    <row r="9">
      <c r="A9" s="4" t="inlineStr">
        <is>
          <t>所得金額（繰越欠損金控除前・円）</t>
        </is>
      </c>
      <c r="B9" s="5" t="n">
        <v>10000000</v>
      </c>
    </row>
    <row r="10">
      <c r="A10" s="4" t="inlineStr">
        <is>
          <t>繰越欠損金残高（円）</t>
        </is>
      </c>
      <c r="B10" s="5" t="n">
        <v>0</v>
      </c>
    </row>
    <row r="11">
      <c r="A11" s="4" t="inlineStr">
        <is>
          <t>当期支払った事業税・特別事業税（参考・円）</t>
        </is>
      </c>
      <c r="B11" s="5" t="n">
        <v>0</v>
      </c>
    </row>
    <row r="13">
      <c r="A13" s="6" t="inlineStr">
        <is>
          <t>中間納付税額</t>
        </is>
      </c>
    </row>
    <row r="14">
      <c r="A14" s="4" t="inlineStr">
        <is>
          <t>中間 法人税</t>
        </is>
      </c>
      <c r="B14" s="5" t="n">
        <v>0</v>
      </c>
    </row>
    <row r="15">
      <c r="A15" s="4" t="inlineStr">
        <is>
          <t>中間 地方法人税</t>
        </is>
      </c>
      <c r="B15" s="5" t="n">
        <v>0</v>
      </c>
    </row>
    <row r="16">
      <c r="A16" s="4" t="inlineStr">
        <is>
          <t>中間 都道府県民税</t>
        </is>
      </c>
      <c r="B16" s="5" t="n">
        <v>0</v>
      </c>
    </row>
    <row r="17">
      <c r="A17" s="4" t="inlineStr">
        <is>
          <t>中間 市町村民税</t>
        </is>
      </c>
      <c r="B17" s="5" t="n">
        <v>0</v>
      </c>
    </row>
    <row r="18">
      <c r="A18" s="4" t="inlineStr">
        <is>
          <t>中間 事業税</t>
        </is>
      </c>
      <c r="B18" s="5" t="n">
        <v>0</v>
      </c>
    </row>
    <row r="19">
      <c r="A19" s="4" t="inlineStr">
        <is>
          <t>中間 特別法人事業税</t>
        </is>
      </c>
      <c r="B19" s="5" t="n">
        <v>0</v>
      </c>
    </row>
    <row r="22">
      <c r="A22" s="3" t="inlineStr">
        <is>
          <t>📋 繰越欠損金控除</t>
        </is>
      </c>
    </row>
    <row r="23">
      <c r="A23" s="4" t="inlineStr">
        <is>
          <t>所得金額（控除前）</t>
        </is>
      </c>
      <c r="B23" s="7">
        <f>B9</f>
        <v/>
      </c>
    </row>
    <row r="24">
      <c r="A24" s="4" t="inlineStr">
        <is>
          <t>控除限度額（中小100%・大法人50%）</t>
        </is>
      </c>
      <c r="B24" s="7">
        <f>IF(B8=1,B9,ROUNDDOWN(B9*0.5,0))</f>
        <v/>
      </c>
    </row>
    <row r="25">
      <c r="A25" s="4" t="inlineStr">
        <is>
          <t>当期 繰越欠損金 使用額</t>
        </is>
      </c>
      <c r="B25" s="7">
        <f>MIN(B10,IF(B8=1,B9,ROUNDDOWN(B9*0.5,0)))</f>
        <v/>
      </c>
    </row>
    <row r="26">
      <c r="A26" s="4" t="inlineStr">
        <is>
          <t>繰越欠損金 次期繰越残高</t>
        </is>
      </c>
      <c r="B26" s="7">
        <f>MAX(0,B10-MIN(B10,IF(B8=1,B9,ROUNDDOWN(B9*0.5,0))))</f>
        <v/>
      </c>
    </row>
    <row r="27">
      <c r="A27" s="8" t="inlineStr">
        <is>
          <t>課税所得金額（控除後）</t>
        </is>
      </c>
      <c r="B27" s="9">
        <f>MAX(0,B9-MIN(B10,IF(B8=1,B9,ROUNDDOWN(B9*0.5,0))))</f>
        <v/>
      </c>
    </row>
    <row r="29">
      <c r="A29" s="3" t="inlineStr">
        <is>
          <t>📊 税額計算（控除後所得をベースに算出）</t>
        </is>
      </c>
    </row>
    <row r="30">
      <c r="A30" s="10" t="inlineStr">
        <is>
          <t>区分</t>
        </is>
      </c>
      <c r="B30" s="10" t="inlineStr">
        <is>
          <t>年税額</t>
        </is>
      </c>
      <c r="C30" s="10" t="inlineStr">
        <is>
          <t>中間税額</t>
        </is>
      </c>
      <c r="D30" s="10" t="inlineStr">
        <is>
          <t>確定税額</t>
        </is>
      </c>
    </row>
    <row r="31">
      <c r="A31" s="4" t="inlineStr">
        <is>
          <t>法人税</t>
        </is>
      </c>
      <c r="B31" s="7">
        <f>ROUNDDOWN(IF(B8=1,IF(B27&lt;=8000000,B27*0.15,8000000*0.15+(B27-8000000)*0.232),B27*0.232),-2)</f>
        <v/>
      </c>
      <c r="C31" s="7">
        <f>B14</f>
        <v/>
      </c>
      <c r="D31" s="7">
        <f>MAX(0,B31-B14)</f>
        <v/>
      </c>
    </row>
    <row r="32">
      <c r="A32" s="4" t="inlineStr">
        <is>
          <t>地方法人税（法人税×10.3%）</t>
        </is>
      </c>
      <c r="B32" s="7">
        <f>ROUNDDOWN(B31*0.103,-2)</f>
        <v/>
      </c>
      <c r="C32" s="7">
        <f>B15</f>
        <v/>
      </c>
      <c r="D32" s="7">
        <f>MAX(0,B32-B15)</f>
        <v/>
      </c>
    </row>
    <row r="33">
      <c r="A33" s="4" t="inlineStr">
        <is>
          <t>事業税（所得割）</t>
        </is>
      </c>
      <c r="B33" s="7">
        <f>ROUNDDOWN(IF(B27&lt;=4000000,B27*0.035,IF(B27&lt;=8000000,4000000*0.035+(B27-4000000)*0.053,4000000*0.035+4000000*0.053+(B27-8000000)*0.07)),-2)</f>
        <v/>
      </c>
      <c r="C33" s="7">
        <f>B18</f>
        <v/>
      </c>
      <c r="D33" s="7">
        <f>MAX(0,B33-B18)</f>
        <v/>
      </c>
    </row>
    <row r="34">
      <c r="A34" s="4" t="inlineStr">
        <is>
          <t>特別法人事業税（事業税×37%）</t>
        </is>
      </c>
      <c r="B34" s="7">
        <f>ROUNDDOWN(IF(B27&lt;=4000000,B27*0.035,IF(B27&lt;=8000000,4000000*0.035+(B27-4000000)*0.053,4000000*0.035+4000000*0.053+(B27-8000000)*0.07))*0.37,-2)</f>
        <v/>
      </c>
      <c r="C34" s="7">
        <f>B19</f>
        <v/>
      </c>
      <c r="D34" s="7">
        <f>MAX(0,B34-B19)</f>
        <v/>
      </c>
    </row>
    <row r="35">
      <c r="A35" s="4" t="inlineStr">
        <is>
          <t>都道府県民税 法人税割（1.0%標準）</t>
        </is>
      </c>
      <c r="B35" s="7">
        <f>ROUNDDOWN(B31*0.01,-2)</f>
        <v/>
      </c>
      <c r="C35" s="11" t="inlineStr"/>
      <c r="D35" s="11" t="inlineStr"/>
    </row>
    <row r="36">
      <c r="A36" s="4" t="inlineStr">
        <is>
          <t>都道府県民税 均等割（茨城県標準）</t>
        </is>
      </c>
      <c r="B36" s="7">
        <f>ROUNDDOWN(IF(B5&lt;=10000000,20000,IF(B5&lt;=100000000,50000,IF(B5&lt;=1000000000,130000,IF(B5&lt;=5000000000,540000,800000))))*B7/12,0)</f>
        <v/>
      </c>
      <c r="C36" s="11" t="n"/>
      <c r="D36" s="11" t="n"/>
    </row>
    <row r="37">
      <c r="A37" s="8" t="inlineStr">
        <is>
          <t>都道府県民税 合計</t>
        </is>
      </c>
      <c r="B37" s="9">
        <f>B35+B36</f>
        <v/>
      </c>
      <c r="C37" s="9">
        <f>B16</f>
        <v/>
      </c>
      <c r="D37" s="9">
        <f>MAX(0,B37-B16)</f>
        <v/>
      </c>
    </row>
    <row r="38">
      <c r="A38" s="4" t="inlineStr">
        <is>
          <t>市町村民税 法人税割（6.0%標準）</t>
        </is>
      </c>
      <c r="B38" s="7">
        <f>ROUNDDOWN(B31*0.06,-2)</f>
        <v/>
      </c>
      <c r="C38" s="11" t="n"/>
      <c r="D38" s="11" t="n"/>
    </row>
    <row r="39">
      <c r="A39" s="4" t="inlineStr">
        <is>
          <t>市町村民税 均等割（標準）</t>
        </is>
      </c>
      <c r="B39" s="7">
        <f>ROUNDDOWN(IF(B6&lt;=50,IF(B5&lt;=10000000,50000,IF(B5&lt;=100000000,130000,IF(B5&lt;=1000000000,160000,410000))),IF(B5&lt;=10000000,120000,IF(B5&lt;=100000000,150000,IF(B5&lt;=1000000000,400000,IF(B5&lt;=5000000000,1750000,3000000)))))*B7/12,0)</f>
        <v/>
      </c>
      <c r="C39" s="11" t="n"/>
      <c r="D39" s="11" t="n"/>
    </row>
    <row r="40">
      <c r="A40" s="8" t="inlineStr">
        <is>
          <t>市町村民税 合計</t>
        </is>
      </c>
      <c r="B40" s="9">
        <f>B38+B39</f>
        <v/>
      </c>
      <c r="C40" s="9">
        <f>B17</f>
        <v/>
      </c>
      <c r="D40" s="9">
        <f>MAX(0,B40-B17)</f>
        <v/>
      </c>
    </row>
    <row r="42">
      <c r="A42" s="3" t="inlineStr">
        <is>
          <t>🏛️ 総合計</t>
        </is>
      </c>
    </row>
    <row r="43">
      <c r="A43" s="12" t="inlineStr">
        <is>
          <t>年税額合計</t>
        </is>
      </c>
      <c r="B43" s="13">
        <f>B31+B32+B33+B34+B37+B40</f>
        <v/>
      </c>
      <c r="C43" s="13">
        <f>B14+B15+B16+B17+B18+B19</f>
        <v/>
      </c>
      <c r="D43" s="13">
        <f>MAX(0,B31+B32+B33+B34+B37+B40-(B14+B15+B16+B17+B18+B19))</f>
        <v/>
      </c>
    </row>
    <row r="44" ht="30" customHeight="1">
      <c r="A44" s="14" t="inlineStr">
        <is>
          <t>🔴 確定納付合計額</t>
        </is>
      </c>
      <c r="B44" s="15" t="inlineStr">
        <is>
          <t>（年税額 − 中間税額）→</t>
        </is>
      </c>
      <c r="D44" s="16">
        <f>MAX(0,B31+B32+B33+B34+B37+B40-(B14+B15+B16+B17+B18+B19))</f>
        <v/>
      </c>
    </row>
    <row r="46">
      <c r="A46" s="17" t="inlineStr">
        <is>
          <t>【ご利用上の注意】</t>
        </is>
      </c>
    </row>
    <row r="47">
      <c r="A47" s="18" t="inlineStr">
        <is>
          <t>・令和6年4月以後開始事業年度の標準税率に基づく参考値です。</t>
        </is>
      </c>
    </row>
    <row r="48">
      <c r="A48" s="18" t="inlineStr">
        <is>
          <t>・繰越欠損金は中小法人100%・大法人50%の控除限度で自動計算。実際は青色申告承認・期限内申告等の要件があります。</t>
        </is>
      </c>
    </row>
    <row r="49">
      <c r="A49" s="18" t="inlineStr">
        <is>
          <t>・「所得金額」欄には税務調整済みの別表4末尾の金額（繰越欠損金控除前）を入力してください。</t>
        </is>
      </c>
    </row>
    <row r="50">
      <c r="A50" s="18" t="inlineStr">
        <is>
          <t>・中小法人（資本金1億円以下・外形標準課税非対象・普通法人）を前提としています。</t>
        </is>
      </c>
    </row>
    <row r="51">
      <c r="A51" s="18" t="inlineStr">
        <is>
          <t>・100円未満切捨て処理。実際の申告書では端数処理が異なる場合があります。</t>
        </is>
      </c>
    </row>
  </sheetData>
  <mergeCells count="14">
    <mergeCell ref="A1:D1"/>
    <mergeCell ref="B44:C44"/>
    <mergeCell ref="A22:D22"/>
    <mergeCell ref="A50:D50"/>
    <mergeCell ref="A4:D4"/>
    <mergeCell ref="A48:D48"/>
    <mergeCell ref="A29:D29"/>
    <mergeCell ref="A51:D51"/>
    <mergeCell ref="A2:D2"/>
    <mergeCell ref="A49:D49"/>
    <mergeCell ref="A47:D47"/>
    <mergeCell ref="A42:D42"/>
    <mergeCell ref="A46:D46"/>
    <mergeCell ref="A13:D13"/>
  </mergeCells>
  <printOptions horizontalCentered="1"/>
  <pageMargins left="0.75" right="0.7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2026-04-23T23:13:44Z</dcterms:created>
  <dcterms:modified xmlns:dcterms="http://purl.org/dc/terms/" xmlns:xsi="http://www.w3.org/2001/XMLSchema-instance" xsi:type="dcterms:W3CDTF">2026-04-23T23:13:44Z</dcterms:modified>
</cp:coreProperties>
</file>